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11- Responsabilidad Fiscal\1- Planillas WEB, CFRF y Min del Interior\Planillas WEB Min de Finanzas\Anexo II -sin deuda flotante-\"/>
    </mc:Choice>
  </mc:AlternateContent>
  <bookViews>
    <workbookView xWindow="0" yWindow="0" windowWidth="19368" windowHeight="9192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79" i="28" l="1"/>
  <c r="I73" i="28" l="1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J73" i="28" l="1"/>
  <c r="E73" i="28"/>
  <c r="H73" i="28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<sst xmlns="http://schemas.openxmlformats.org/spreadsheetml/2006/main" count="148" uniqueCount="94">
  <si>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</si>
  <si>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</si>
  <si>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</si>
  <si>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</si>
  <si>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</si>
  <si>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</si>
  <si>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</si>
  <si>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</si>
  <si>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</si>
  <si>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</si>
  <si>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</si>
  <si>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</si>
  <si>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</si>
  <si>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</si>
  <si>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</si>
  <si>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</si>
  <si>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</si>
  <si>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</si>
  <si>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</si>
  <si>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</si>
  <si>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</si>
  <si>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</si>
  <si>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</si>
  <si>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</si>
  <si>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</si>
  <si>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</si>
  <si>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</si>
  <si>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</si>
  <si>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</si>
  <si>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</si>
  <si>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</si>
  <si>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</si>
  <si>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</si>
  <si>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</si>
  <si>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</si>
  <si>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</si>
  <si>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</si>
  <si>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</si>
  <si>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</si>
  <si>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</si>
  <si>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</si>
  <si>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</si>
  <si>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</si>
  <si>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</si>
  <si>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</si>
  <si>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</si>
  <si>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</si>
  <si>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</si>
  <si>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</si>
  <si>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</si>
  <si>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</si>
  <si>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</si>
  <si>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</si>
  <si>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</si>
  <si>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</si>
  <si>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</si>
  <si>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</si>
  <si>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</si>
  <si>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</si>
  <si>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</si>
  <si>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</si>
  <si>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</si>
  <si>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</si>
  <si>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</si>
  <si>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</si>
  <si>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</si>
  <si>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</si>
  <si>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</si>
  <si>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</si>
  <si>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</si>
  <si>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</si>
  <si>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</si>
  <si>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</si>
  <si>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</si>
  <si>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</si>
  <si>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</si>
  <si>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</si>
  <si>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</si>
  <si>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</si>
  <si>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</si>
  <si>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</si>
  <si>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</si>
  <si>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</si>
  <si>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</si>
  <si>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</si>
  <si>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</si>
  <si>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</si>
  <si>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</si>
  <si>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</si>
  <si>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Etapa JUNIO 2025</t>
  </si>
  <si>
    <t>STOCK DE DEUDA AL 30-06-2025</t>
  </si>
  <si>
    <t>(2) Los servicios de la deuda corresponden al período de Enero-Junio 2025</t>
  </si>
  <si>
    <t>(4) El tipo de cambio utilizado para la conversión de deuda en moneda de origen extranjera a pesos corrientes es el correspondiente al cambio vendedor del Banco Nación del último día hábil del mes 30/06/2025 USD:$ 1.205</t>
  </si>
  <si>
    <t>EUR:$ 1.420,213 KWD:$ 3.892,565.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</si>
</sst>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6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9"/>
  <sheetViews>
    <sheetView showGridLines="0" tabSelected="1" zoomScale="80" zoomScaleNormal="80" workbookViewId="0">
      <selection activeCell="C89" sqref="C89"/>
    </sheetView>
  </sheetViews>
  <sheetFormatPr baseColWidth="10" defaultColWidth="11.44140625" defaultRowHeight="13.2"/>
  <cols>
    <col min="1" max="1" width="6.44140625" style="2" customWidth="1"/>
    <col min="2" max="2" width="2.88671875" style="2" customWidth="1"/>
    <col min="3" max="3" width="71.5546875" style="2" customWidth="1"/>
    <col min="4" max="4" width="10" style="2" bestFit="1" customWidth="1"/>
    <col min="5" max="5" width="23" style="7" customWidth="1"/>
    <col min="6" max="6" width="15.5546875" style="7" customWidth="1"/>
    <col min="7" max="7" width="19.44140625" style="7" bestFit="1" customWidth="1"/>
    <col min="8" max="9" width="22.109375" style="2" bestFit="1" customWidth="1"/>
    <col min="10" max="10" width="23.88671875" style="2" customWidth="1"/>
    <col min="11" max="11" width="9.6640625" style="2" customWidth="1"/>
    <col min="12" max="16384" width="11.44140625" style="2"/>
  </cols>
  <sheetData>
    <row r="1" spans="2:11">
      <c r="B1" s="83" t="s">
        <v>0</v>
      </c>
      <c r="C1" s="83"/>
      <c r="D1" s="83"/>
      <c r="E1" s="83"/>
      <c r="F1" s="83"/>
      <c r="G1" s="83"/>
      <c r="H1" s="83"/>
      <c r="I1" s="83"/>
      <c r="J1" s="83"/>
    </row>
    <row r="2" spans="2:11">
      <c r="B2" s="86" t="s">
        <v>35</v>
      </c>
      <c r="C2" s="86"/>
      <c r="D2" s="86"/>
      <c r="E2" s="86"/>
      <c r="F2" s="86"/>
      <c r="G2" s="86"/>
      <c r="H2" s="86"/>
      <c r="I2" s="86"/>
      <c r="J2" s="86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8" thickBot="1">
      <c r="B4" s="2" t="s">
        <v>89</v>
      </c>
      <c r="H4" s="6"/>
      <c r="J4" s="5"/>
    </row>
    <row r="5" spans="2:11" ht="13.8" thickBot="1">
      <c r="B5" s="87" t="s">
        <v>2</v>
      </c>
      <c r="C5" s="88"/>
      <c r="D5" s="91" t="s">
        <v>63</v>
      </c>
      <c r="E5" s="93" t="s">
        <v>90</v>
      </c>
      <c r="F5" s="93" t="s">
        <v>60</v>
      </c>
      <c r="G5" s="93" t="s">
        <v>61</v>
      </c>
      <c r="H5" s="95" t="s">
        <v>62</v>
      </c>
      <c r="I5" s="96"/>
      <c r="J5" s="97" t="s">
        <v>4</v>
      </c>
    </row>
    <row r="6" spans="2:11" ht="13.8" thickBot="1">
      <c r="B6" s="89"/>
      <c r="C6" s="90"/>
      <c r="D6" s="92"/>
      <c r="E6" s="94"/>
      <c r="F6" s="94"/>
      <c r="G6" s="94"/>
      <c r="H6" s="8" t="s">
        <v>28</v>
      </c>
      <c r="I6" s="9" t="s">
        <v>3</v>
      </c>
      <c r="J6" s="98"/>
    </row>
    <row r="7" spans="2:11" ht="13.8" thickBot="1">
      <c r="B7" s="84" t="s">
        <v>5</v>
      </c>
      <c r="C7" s="85"/>
      <c r="D7" s="10"/>
      <c r="E7" s="11">
        <f>E8+E10</f>
        <v>3871798.8916298277</v>
      </c>
      <c r="F7" s="11"/>
      <c r="G7" s="11">
        <f>G8+G10</f>
        <v>0</v>
      </c>
      <c r="H7" s="11">
        <f>H8+H10</f>
        <v>974392.24809000001</v>
      </c>
      <c r="I7" s="11">
        <f>I8+I10</f>
        <v>167425.40588000001</v>
      </c>
      <c r="J7" s="11">
        <f>J8+J10</f>
        <v>0</v>
      </c>
    </row>
    <row r="8" spans="2:11" ht="13.5" customHeight="1">
      <c r="B8" s="12" t="s">
        <v>6</v>
      </c>
      <c r="C8" s="13"/>
      <c r="D8" s="14"/>
      <c r="E8" s="15">
        <f>SUM(E9:E9)</f>
        <v>857628.4106898281</v>
      </c>
      <c r="F8" s="16"/>
      <c r="G8" s="17">
        <f>SUM(G9:G9)</f>
        <v>0</v>
      </c>
      <c r="H8" s="18">
        <f>SUM(H9:H9)</f>
        <v>77966.219159999993</v>
      </c>
      <c r="I8" s="15">
        <f>SUM(I9:I9)</f>
        <v>26153.124979999997</v>
      </c>
      <c r="J8" s="15">
        <f>SUM(J9:J9)</f>
        <v>0</v>
      </c>
      <c r="K8" s="19"/>
    </row>
    <row r="9" spans="2:11" ht="13.5" customHeight="1">
      <c r="B9" s="12"/>
      <c r="C9" s="13" t="s">
        <v>44</v>
      </c>
      <c r="D9" s="1" t="s">
        <v>7</v>
      </c>
      <c r="E9" s="20">
        <v>857628.4106898281</v>
      </c>
      <c r="F9" s="21">
        <v>2030</v>
      </c>
      <c r="G9" s="20">
        <v>0</v>
      </c>
      <c r="H9" s="22">
        <v>77966.219159999993</v>
      </c>
      <c r="I9" s="20">
        <v>26153.124979999997</v>
      </c>
      <c r="J9" s="23">
        <v>0</v>
      </c>
      <c r="K9" s="19"/>
    </row>
    <row r="10" spans="2:11" ht="13.5" customHeight="1">
      <c r="B10" s="12" t="s">
        <v>40</v>
      </c>
      <c r="C10" s="13"/>
      <c r="D10" s="1"/>
      <c r="E10" s="15">
        <f>SUM(E11:E22)</f>
        <v>3014170.4809399997</v>
      </c>
      <c r="F10" s="16"/>
      <c r="G10" s="15">
        <f>SUM(G11:G22)</f>
        <v>0</v>
      </c>
      <c r="H10" s="15">
        <f>SUM(H11:H22)</f>
        <v>896426.02893000003</v>
      </c>
      <c r="I10" s="15">
        <f>SUM(I11:I22)</f>
        <v>141272.28090000001</v>
      </c>
      <c r="J10" s="15">
        <f>SUM(J11:J22)</f>
        <v>0</v>
      </c>
      <c r="K10" s="19"/>
    </row>
    <row r="11" spans="2:11" ht="13.5" customHeight="1">
      <c r="B11" s="12"/>
      <c r="C11" s="13" t="s">
        <v>50</v>
      </c>
      <c r="D11" s="1" t="s">
        <v>7</v>
      </c>
      <c r="E11" s="20">
        <v>491496.98757</v>
      </c>
      <c r="F11" s="21">
        <v>2026</v>
      </c>
      <c r="G11" s="20">
        <v>0</v>
      </c>
      <c r="H11" s="22">
        <v>167936.53600999998</v>
      </c>
      <c r="I11" s="20">
        <v>23550.688539999999</v>
      </c>
      <c r="J11" s="23">
        <v>0</v>
      </c>
      <c r="K11" s="19"/>
    </row>
    <row r="12" spans="2:11" ht="13.5" customHeight="1">
      <c r="B12" s="12"/>
      <c r="C12" s="13" t="s">
        <v>51</v>
      </c>
      <c r="D12" s="1" t="s">
        <v>7</v>
      </c>
      <c r="E12" s="20">
        <v>296128.17095999996</v>
      </c>
      <c r="F12" s="21">
        <v>2026</v>
      </c>
      <c r="G12" s="20">
        <v>0</v>
      </c>
      <c r="H12" s="22">
        <v>101182.18524999999</v>
      </c>
      <c r="I12" s="20">
        <v>14189.34908</v>
      </c>
      <c r="J12" s="23">
        <v>0</v>
      </c>
      <c r="K12" s="19"/>
    </row>
    <row r="13" spans="2:11" ht="13.5" customHeight="1">
      <c r="B13" s="12"/>
      <c r="C13" s="13" t="s">
        <v>52</v>
      </c>
      <c r="D13" s="1" t="s">
        <v>7</v>
      </c>
      <c r="E13" s="20">
        <v>252917.55945999999</v>
      </c>
      <c r="F13" s="21">
        <v>2026</v>
      </c>
      <c r="G13" s="20">
        <v>0</v>
      </c>
      <c r="H13" s="22">
        <v>86417.821289999993</v>
      </c>
      <c r="I13" s="20">
        <v>12118.85895</v>
      </c>
      <c r="J13" s="23">
        <v>0</v>
      </c>
      <c r="K13" s="19"/>
    </row>
    <row r="14" spans="2:11" ht="13.5" customHeight="1">
      <c r="B14" s="12"/>
      <c r="C14" s="13" t="s">
        <v>53</v>
      </c>
      <c r="D14" s="1" t="s">
        <v>7</v>
      </c>
      <c r="E14" s="20">
        <v>431390.55473000003</v>
      </c>
      <c r="F14" s="21">
        <v>2026</v>
      </c>
      <c r="G14" s="20">
        <v>0</v>
      </c>
      <c r="H14" s="22">
        <v>147399.14433999997</v>
      </c>
      <c r="I14" s="20">
        <v>20670.61419</v>
      </c>
      <c r="J14" s="23">
        <v>0</v>
      </c>
      <c r="K14" s="19"/>
    </row>
    <row r="15" spans="2:11" ht="13.5" customHeight="1">
      <c r="B15" s="12"/>
      <c r="C15" s="13" t="s">
        <v>54</v>
      </c>
      <c r="D15" s="1" t="s">
        <v>7</v>
      </c>
      <c r="E15" s="20">
        <v>238289.14459000004</v>
      </c>
      <c r="F15" s="21">
        <v>2026</v>
      </c>
      <c r="G15" s="20">
        <v>0</v>
      </c>
      <c r="H15" s="22">
        <v>81419.529570000013</v>
      </c>
      <c r="I15" s="20">
        <v>11417.920290000002</v>
      </c>
      <c r="J15" s="23">
        <v>0</v>
      </c>
      <c r="K15" s="19"/>
    </row>
    <row r="16" spans="2:11" ht="13.5" customHeight="1">
      <c r="B16" s="12"/>
      <c r="C16" s="13" t="s">
        <v>59</v>
      </c>
      <c r="D16" s="1" t="s">
        <v>7</v>
      </c>
      <c r="E16" s="20">
        <v>453601.72258</v>
      </c>
      <c r="F16" s="21">
        <v>2026</v>
      </c>
      <c r="G16" s="20">
        <v>0</v>
      </c>
      <c r="H16" s="22">
        <v>119763.71691000002</v>
      </c>
      <c r="I16" s="20">
        <v>20946.845169999997</v>
      </c>
      <c r="J16" s="23">
        <v>0</v>
      </c>
      <c r="K16" s="19"/>
    </row>
    <row r="17" spans="2:11" ht="13.5" customHeight="1">
      <c r="B17" s="12"/>
      <c r="C17" s="13" t="s">
        <v>64</v>
      </c>
      <c r="D17" s="1" t="s">
        <v>7</v>
      </c>
      <c r="E17" s="20">
        <v>111075.11229999999</v>
      </c>
      <c r="F17" s="21">
        <v>2027</v>
      </c>
      <c r="G17" s="20">
        <v>0</v>
      </c>
      <c r="H17" s="22">
        <v>24815.136289999999</v>
      </c>
      <c r="I17" s="20">
        <v>5010.2375700000002</v>
      </c>
      <c r="J17" s="23">
        <v>0</v>
      </c>
      <c r="K17" s="19"/>
    </row>
    <row r="18" spans="2:11" ht="13.5" customHeight="1">
      <c r="B18" s="12"/>
      <c r="C18" s="13" t="s">
        <v>65</v>
      </c>
      <c r="D18" s="1" t="s">
        <v>7</v>
      </c>
      <c r="E18" s="20">
        <v>90280.021149999986</v>
      </c>
      <c r="F18" s="21">
        <v>2027</v>
      </c>
      <c r="G18" s="20">
        <v>0</v>
      </c>
      <c r="H18" s="22">
        <v>20169.333930000001</v>
      </c>
      <c r="I18" s="20">
        <v>4072.2385399999998</v>
      </c>
      <c r="J18" s="23">
        <v>0</v>
      </c>
      <c r="K18" s="19"/>
    </row>
    <row r="19" spans="2:11" ht="13.5" customHeight="1">
      <c r="B19" s="12"/>
      <c r="C19" s="13" t="s">
        <v>66</v>
      </c>
      <c r="D19" s="1" t="s">
        <v>7</v>
      </c>
      <c r="E19" s="20">
        <v>164159.01265000002</v>
      </c>
      <c r="F19" s="21">
        <v>2027</v>
      </c>
      <c r="G19" s="20">
        <v>0</v>
      </c>
      <c r="H19" s="22">
        <v>36674.536610000003</v>
      </c>
      <c r="I19" s="20">
        <v>7404.679869999999</v>
      </c>
      <c r="J19" s="23">
        <v>0</v>
      </c>
      <c r="K19" s="19"/>
    </row>
    <row r="20" spans="2:11" ht="13.5" customHeight="1">
      <c r="B20" s="12"/>
      <c r="C20" s="13" t="s">
        <v>67</v>
      </c>
      <c r="D20" s="1" t="s">
        <v>7</v>
      </c>
      <c r="E20" s="20">
        <v>121713.48093999999</v>
      </c>
      <c r="F20" s="21">
        <v>2027</v>
      </c>
      <c r="G20" s="20">
        <v>0</v>
      </c>
      <c r="H20" s="22">
        <v>27191.839430000004</v>
      </c>
      <c r="I20" s="20">
        <v>5490.0998399999999</v>
      </c>
      <c r="J20" s="23">
        <v>0</v>
      </c>
      <c r="K20" s="19"/>
    </row>
    <row r="21" spans="2:11" ht="13.5" customHeight="1">
      <c r="B21" s="12"/>
      <c r="C21" s="13" t="s">
        <v>68</v>
      </c>
      <c r="D21" s="1" t="s">
        <v>7</v>
      </c>
      <c r="E21" s="20">
        <v>357360.83601999999</v>
      </c>
      <c r="F21" s="21">
        <v>2027</v>
      </c>
      <c r="G21" s="20">
        <v>0</v>
      </c>
      <c r="H21" s="22">
        <v>79837.487140000012</v>
      </c>
      <c r="I21" s="20">
        <v>16119.38666</v>
      </c>
      <c r="J21" s="23">
        <v>0</v>
      </c>
      <c r="K21" s="19"/>
    </row>
    <row r="22" spans="2:11" ht="13.5" customHeight="1" thickBot="1">
      <c r="B22" s="12"/>
      <c r="C22" s="13" t="s">
        <v>70</v>
      </c>
      <c r="D22" s="1" t="s">
        <v>7</v>
      </c>
      <c r="E22" s="20">
        <v>5757.87799</v>
      </c>
      <c r="F22" s="21">
        <v>2026</v>
      </c>
      <c r="G22" s="20">
        <v>0</v>
      </c>
      <c r="H22" s="22">
        <v>3618.7621600000002</v>
      </c>
      <c r="I22" s="20">
        <v>281.36220000000003</v>
      </c>
      <c r="J22" s="23">
        <v>0</v>
      </c>
      <c r="K22" s="19"/>
    </row>
    <row r="23" spans="2:11" ht="13.8" thickBot="1">
      <c r="B23" s="84" t="s">
        <v>39</v>
      </c>
      <c r="C23" s="85"/>
      <c r="D23" s="10"/>
      <c r="E23" s="11">
        <f>E24+E31+E37</f>
        <v>298178826.51355004</v>
      </c>
      <c r="F23" s="24"/>
      <c r="G23" s="11">
        <f>G24+G31+G37</f>
        <v>4633702.1375799999</v>
      </c>
      <c r="H23" s="25">
        <f>H24+H31+H37</f>
        <v>24167416.003569998</v>
      </c>
      <c r="I23" s="11">
        <f>I24+I31+I37</f>
        <v>9489295.5745965727</v>
      </c>
      <c r="J23" s="11">
        <f>J24+J31+J37</f>
        <v>84890.666633425979</v>
      </c>
    </row>
    <row r="24" spans="2:11" ht="13.5" customHeight="1">
      <c r="B24" s="12" t="s">
        <v>41</v>
      </c>
      <c r="C24" s="13"/>
      <c r="D24" s="14"/>
      <c r="E24" s="18">
        <f>SUM(E25:E30)</f>
        <v>56397860.699500009</v>
      </c>
      <c r="F24" s="26"/>
      <c r="G24" s="17">
        <f>SUM(G25:G30)</f>
        <v>4633702.1375799999</v>
      </c>
      <c r="H24" s="18">
        <f>SUM(H25:H30)</f>
        <v>2661296.4876599996</v>
      </c>
      <c r="I24" s="18">
        <f>SUM(I25:I30)</f>
        <v>1237532.4633965739</v>
      </c>
      <c r="J24" s="18">
        <f>SUM(J25:J30)</f>
        <v>6022.1017534259818</v>
      </c>
      <c r="K24" s="19"/>
    </row>
    <row r="25" spans="2:11" ht="13.5" customHeight="1">
      <c r="B25" s="12"/>
      <c r="C25" s="27" t="s">
        <v>8</v>
      </c>
      <c r="D25" s="1" t="s">
        <v>26</v>
      </c>
      <c r="E25" s="23">
        <v>0</v>
      </c>
      <c r="F25" s="28">
        <v>2025</v>
      </c>
      <c r="G25" s="20">
        <v>0</v>
      </c>
      <c r="H25" s="23">
        <v>641278.56099000003</v>
      </c>
      <c r="I25" s="23">
        <v>11434.96192121798</v>
      </c>
      <c r="J25" s="23">
        <v>5900.7210487820194</v>
      </c>
      <c r="K25" s="19"/>
    </row>
    <row r="26" spans="2:11" ht="13.5" customHeight="1">
      <c r="B26" s="12"/>
      <c r="C26" s="27" t="s">
        <v>9</v>
      </c>
      <c r="D26" s="1" t="s">
        <v>26</v>
      </c>
      <c r="E26" s="23">
        <v>0</v>
      </c>
      <c r="F26" s="28">
        <v>2025</v>
      </c>
      <c r="G26" s="20">
        <v>0</v>
      </c>
      <c r="H26" s="23">
        <v>32886.691749999998</v>
      </c>
      <c r="I26" s="23">
        <v>485.49907535603808</v>
      </c>
      <c r="J26" s="23">
        <v>121.38070464396198</v>
      </c>
      <c r="K26" s="19"/>
    </row>
    <row r="27" spans="2:11" ht="13.5" customHeight="1">
      <c r="B27" s="12"/>
      <c r="C27" s="29" t="s">
        <v>71</v>
      </c>
      <c r="D27" s="1" t="s">
        <v>26</v>
      </c>
      <c r="E27" s="23">
        <v>37036121.524800003</v>
      </c>
      <c r="F27" s="28">
        <v>2035</v>
      </c>
      <c r="G27" s="20">
        <v>3597492.5238999994</v>
      </c>
      <c r="H27" s="23">
        <v>1348113.9671</v>
      </c>
      <c r="I27" s="23">
        <v>796730.49445</v>
      </c>
      <c r="J27" s="23">
        <v>0</v>
      </c>
      <c r="K27" s="19"/>
    </row>
    <row r="28" spans="2:11" ht="13.5" customHeight="1">
      <c r="B28" s="12"/>
      <c r="C28" s="29" t="s">
        <v>80</v>
      </c>
      <c r="D28" s="1" t="s">
        <v>26</v>
      </c>
      <c r="E28" s="23">
        <v>15550508.455350002</v>
      </c>
      <c r="F28" s="28">
        <v>2036</v>
      </c>
      <c r="G28" s="20">
        <v>1036209.61368</v>
      </c>
      <c r="H28" s="23">
        <v>580025.52851999993</v>
      </c>
      <c r="I28" s="23">
        <v>369830.42625000002</v>
      </c>
      <c r="J28" s="23">
        <v>0</v>
      </c>
      <c r="K28" s="19"/>
    </row>
    <row r="29" spans="2:11" ht="13.5" customHeight="1">
      <c r="B29" s="12"/>
      <c r="C29" s="29" t="s">
        <v>84</v>
      </c>
      <c r="D29" s="1" t="s">
        <v>26</v>
      </c>
      <c r="E29" s="23">
        <v>2065719.1849</v>
      </c>
      <c r="F29" s="28">
        <v>2042</v>
      </c>
      <c r="G29" s="20">
        <v>0</v>
      </c>
      <c r="H29" s="23">
        <v>58991.739299999994</v>
      </c>
      <c r="I29" s="23">
        <v>59051.081700000002</v>
      </c>
      <c r="J29" s="23">
        <v>0</v>
      </c>
      <c r="K29" s="19"/>
    </row>
    <row r="30" spans="2:11" ht="13.5" customHeight="1">
      <c r="B30" s="12"/>
      <c r="C30" s="29" t="s">
        <v>79</v>
      </c>
      <c r="D30" s="1" t="s">
        <v>26</v>
      </c>
      <c r="E30" s="23">
        <v>1745511.5344500002</v>
      </c>
      <c r="F30" s="28">
        <v>2036</v>
      </c>
      <c r="G30" s="20">
        <v>0</v>
      </c>
      <c r="H30" s="23">
        <v>0</v>
      </c>
      <c r="I30" s="23">
        <v>0</v>
      </c>
      <c r="J30" s="23">
        <v>0</v>
      </c>
      <c r="K30" s="19"/>
    </row>
    <row r="31" spans="2:11" ht="13.5" customHeight="1">
      <c r="B31" s="12" t="s">
        <v>42</v>
      </c>
      <c r="C31" s="13"/>
      <c r="D31" s="1"/>
      <c r="E31" s="18">
        <f>SUM(E32:E36)</f>
        <v>65215782.430349991</v>
      </c>
      <c r="F31" s="26"/>
      <c r="G31" s="15">
        <f>SUM(G32:G36)</f>
        <v>0</v>
      </c>
      <c r="H31" s="18">
        <f>SUM(H32:H36)</f>
        <v>1816010.5083400002</v>
      </c>
      <c r="I31" s="15">
        <f>SUM(I32:I36)</f>
        <v>2038799.1182099998</v>
      </c>
      <c r="J31" s="15">
        <f>SUM(J32:J36)</f>
        <v>11268.316079999999</v>
      </c>
      <c r="K31" s="19"/>
    </row>
    <row r="32" spans="2:11" ht="13.5" customHeight="1">
      <c r="B32" s="12"/>
      <c r="C32" s="13" t="s">
        <v>27</v>
      </c>
      <c r="D32" s="1" t="s">
        <v>26</v>
      </c>
      <c r="E32" s="23">
        <v>9908123.6101000011</v>
      </c>
      <c r="F32" s="28">
        <v>2038</v>
      </c>
      <c r="G32" s="20">
        <v>0</v>
      </c>
      <c r="H32" s="23">
        <v>360756.97980000003</v>
      </c>
      <c r="I32" s="20">
        <v>277301.44287999999</v>
      </c>
      <c r="J32" s="20">
        <v>0</v>
      </c>
      <c r="K32" s="19"/>
    </row>
    <row r="33" spans="2:11" ht="13.5" customHeight="1">
      <c r="B33" s="12"/>
      <c r="C33" s="29" t="s">
        <v>75</v>
      </c>
      <c r="D33" s="1" t="s">
        <v>26</v>
      </c>
      <c r="E33" s="23">
        <v>1124613.8113499999</v>
      </c>
      <c r="F33" s="28">
        <v>2046</v>
      </c>
      <c r="G33" s="20">
        <v>0</v>
      </c>
      <c r="H33" s="23">
        <v>0</v>
      </c>
      <c r="I33" s="20">
        <v>0</v>
      </c>
      <c r="J33" s="20">
        <v>0</v>
      </c>
      <c r="K33" s="19"/>
    </row>
    <row r="34" spans="2:11" ht="13.5" customHeight="1">
      <c r="B34" s="12"/>
      <c r="C34" s="29" t="s">
        <v>83</v>
      </c>
      <c r="D34" s="1" t="s">
        <v>26</v>
      </c>
      <c r="E34" s="23">
        <v>13056377.620750001</v>
      </c>
      <c r="F34" s="28">
        <v>2037</v>
      </c>
      <c r="G34" s="20">
        <v>0</v>
      </c>
      <c r="H34" s="23">
        <v>556833.42714000004</v>
      </c>
      <c r="I34" s="20">
        <v>798614.40407999989</v>
      </c>
      <c r="J34" s="20">
        <v>0</v>
      </c>
      <c r="K34" s="19"/>
    </row>
    <row r="35" spans="2:11" ht="13.5" customHeight="1">
      <c r="B35" s="12"/>
      <c r="C35" s="29" t="s">
        <v>85</v>
      </c>
      <c r="D35" s="1" t="s">
        <v>26</v>
      </c>
      <c r="E35" s="23">
        <v>13847061.350099999</v>
      </c>
      <c r="F35" s="28">
        <v>2050</v>
      </c>
      <c r="G35" s="20">
        <v>0</v>
      </c>
      <c r="H35" s="23">
        <v>0</v>
      </c>
      <c r="I35" s="20">
        <v>381797.62408000004</v>
      </c>
      <c r="J35" s="20">
        <v>11268.316079999999</v>
      </c>
      <c r="K35" s="19"/>
    </row>
    <row r="36" spans="2:11" ht="13.5" customHeight="1">
      <c r="B36" s="12"/>
      <c r="C36" s="13" t="s">
        <v>25</v>
      </c>
      <c r="D36" s="1" t="s">
        <v>26</v>
      </c>
      <c r="E36" s="23">
        <v>27279606.03805</v>
      </c>
      <c r="F36" s="28">
        <v>2038</v>
      </c>
      <c r="G36" s="20">
        <v>0</v>
      </c>
      <c r="H36" s="23">
        <v>898420.10139999993</v>
      </c>
      <c r="I36" s="20">
        <v>581085.64717000001</v>
      </c>
      <c r="J36" s="20">
        <v>0</v>
      </c>
      <c r="K36" s="19"/>
    </row>
    <row r="37" spans="2:11" ht="13.5" customHeight="1">
      <c r="B37" s="12" t="s">
        <v>20</v>
      </c>
      <c r="C37" s="13"/>
      <c r="D37" s="1"/>
      <c r="E37" s="18">
        <f>SUM(E38:E42)</f>
        <v>176565183.38370001</v>
      </c>
      <c r="F37" s="26"/>
      <c r="G37" s="15">
        <f t="shared" ref="G37:J37" si="0">SUM(G38:G42)</f>
        <v>0</v>
      </c>
      <c r="H37" s="18">
        <f t="shared" si="0"/>
        <v>19690109.007569999</v>
      </c>
      <c r="I37" s="18">
        <f t="shared" si="0"/>
        <v>6212963.9929900002</v>
      </c>
      <c r="J37" s="18">
        <f t="shared" si="0"/>
        <v>67600.248800000001</v>
      </c>
      <c r="K37" s="19"/>
    </row>
    <row r="38" spans="2:11" ht="13.5" customHeight="1">
      <c r="B38" s="12"/>
      <c r="C38" s="13" t="s">
        <v>45</v>
      </c>
      <c r="D38" s="1" t="s">
        <v>26</v>
      </c>
      <c r="E38" s="23">
        <v>22961944.449800003</v>
      </c>
      <c r="F38" s="28">
        <v>2028</v>
      </c>
      <c r="G38" s="20">
        <v>0</v>
      </c>
      <c r="H38" s="23">
        <v>2867861.1087699998</v>
      </c>
      <c r="I38" s="20">
        <v>890115.64534000005</v>
      </c>
      <c r="J38" s="20">
        <v>0</v>
      </c>
      <c r="K38" s="19"/>
    </row>
    <row r="39" spans="2:11" ht="13.5" customHeight="1">
      <c r="B39" s="12"/>
      <c r="C39" s="13" t="s">
        <v>81</v>
      </c>
      <c r="D39" s="1" t="s">
        <v>26</v>
      </c>
      <c r="E39" s="23">
        <v>90375000</v>
      </c>
      <c r="F39" s="28">
        <v>2036</v>
      </c>
      <c r="G39" s="20">
        <v>0</v>
      </c>
      <c r="H39" s="23">
        <v>0</v>
      </c>
      <c r="I39" s="20">
        <v>2891825.1064499998</v>
      </c>
      <c r="J39" s="20">
        <v>0</v>
      </c>
      <c r="K39" s="19"/>
    </row>
    <row r="40" spans="2:11" ht="13.5" customHeight="1">
      <c r="B40" s="12"/>
      <c r="C40" s="13" t="s">
        <v>48</v>
      </c>
      <c r="D40" s="1" t="s">
        <v>26</v>
      </c>
      <c r="E40" s="23">
        <v>0</v>
      </c>
      <c r="F40" s="28">
        <v>2025</v>
      </c>
      <c r="G40" s="20">
        <v>0</v>
      </c>
      <c r="H40" s="23">
        <v>9487395</v>
      </c>
      <c r="I40" s="20">
        <v>429146.72719707288</v>
      </c>
      <c r="J40" s="20">
        <v>32477.765632927098</v>
      </c>
      <c r="K40" s="19"/>
    </row>
    <row r="41" spans="2:11" ht="13.5" customHeight="1">
      <c r="B41" s="12"/>
      <c r="C41" s="13" t="s">
        <v>49</v>
      </c>
      <c r="D41" s="1" t="s">
        <v>26</v>
      </c>
      <c r="E41" s="23">
        <v>5042925</v>
      </c>
      <c r="F41" s="28">
        <v>2025</v>
      </c>
      <c r="G41" s="20">
        <v>0</v>
      </c>
      <c r="H41" s="23">
        <v>4721027.5</v>
      </c>
      <c r="I41" s="20">
        <v>428121.29509292712</v>
      </c>
      <c r="J41" s="20">
        <v>35122.483167072896</v>
      </c>
      <c r="K41" s="19"/>
    </row>
    <row r="42" spans="2:11" ht="13.5" customHeight="1" thickBot="1">
      <c r="B42" s="12"/>
      <c r="C42" s="13" t="s">
        <v>69</v>
      </c>
      <c r="D42" s="30" t="s">
        <v>26</v>
      </c>
      <c r="E42" s="23">
        <v>58185313.933900006</v>
      </c>
      <c r="F42" s="28">
        <v>2036</v>
      </c>
      <c r="G42" s="31">
        <v>0</v>
      </c>
      <c r="H42" s="23">
        <v>2613825.3988000001</v>
      </c>
      <c r="I42" s="20">
        <v>1573755.2189100001</v>
      </c>
      <c r="J42" s="20">
        <v>0</v>
      </c>
      <c r="K42" s="19"/>
    </row>
    <row r="43" spans="2:11" ht="13.8" thickBot="1">
      <c r="B43" s="84" t="s">
        <v>10</v>
      </c>
      <c r="C43" s="85"/>
      <c r="D43" s="30"/>
      <c r="E43" s="11">
        <v>0</v>
      </c>
      <c r="F43" s="24"/>
      <c r="G43" s="11">
        <v>0</v>
      </c>
      <c r="H43" s="25">
        <v>0</v>
      </c>
      <c r="I43" s="11">
        <v>0</v>
      </c>
      <c r="J43" s="11">
        <v>0</v>
      </c>
    </row>
    <row r="44" spans="2:11" ht="13.8" thickBot="1">
      <c r="B44" s="84" t="s">
        <v>38</v>
      </c>
      <c r="C44" s="85"/>
      <c r="D44" s="10"/>
      <c r="E44" s="11">
        <f>E45+E48+E51+E52+E53+E54+E55+E56</f>
        <v>230021385.46607327</v>
      </c>
      <c r="F44" s="24"/>
      <c r="G44" s="11">
        <f>G45+G48+G51+G52+G53+G54+G55+G56</f>
        <v>3068610.7627600003</v>
      </c>
      <c r="H44" s="11">
        <f>H45+H48+H51+H52+H53+H54+H55+H56</f>
        <v>14545878.33179</v>
      </c>
      <c r="I44" s="11">
        <f>I45+I48+I51+I52+I53+I54+I55+I56</f>
        <v>2177518.3364099995</v>
      </c>
      <c r="J44" s="11">
        <f>J45+J48+J51+J52+J53+J54+J55+J56</f>
        <v>0</v>
      </c>
    </row>
    <row r="45" spans="2:11" ht="13.5" customHeight="1">
      <c r="B45" s="12" t="s">
        <v>36</v>
      </c>
      <c r="C45" s="32"/>
      <c r="D45" s="14"/>
      <c r="E45" s="18">
        <f>SUM(E46:E47)</f>
        <v>30811517.420000002</v>
      </c>
      <c r="F45" s="26"/>
      <c r="G45" s="17">
        <f t="shared" ref="G45" si="1">SUM(G46:G47)</f>
        <v>0</v>
      </c>
      <c r="H45" s="18">
        <f t="shared" ref="H45:J45" si="2">SUM(H46:H47)</f>
        <v>0</v>
      </c>
      <c r="I45" s="15">
        <f t="shared" si="2"/>
        <v>0</v>
      </c>
      <c r="J45" s="15">
        <f t="shared" si="2"/>
        <v>0</v>
      </c>
      <c r="K45" s="19"/>
    </row>
    <row r="46" spans="2:11" ht="13.5" customHeight="1">
      <c r="B46" s="12"/>
      <c r="C46" s="13" t="s">
        <v>11</v>
      </c>
      <c r="D46" s="1" t="s">
        <v>26</v>
      </c>
      <c r="E46" s="23">
        <v>11822496</v>
      </c>
      <c r="F46" s="28">
        <v>2030</v>
      </c>
      <c r="G46" s="20">
        <v>0</v>
      </c>
      <c r="H46" s="23">
        <v>0</v>
      </c>
      <c r="I46" s="20">
        <v>0</v>
      </c>
      <c r="J46" s="20">
        <v>0</v>
      </c>
      <c r="K46" s="19"/>
    </row>
    <row r="47" spans="2:11" ht="13.5" customHeight="1">
      <c r="B47" s="12"/>
      <c r="C47" s="13" t="s">
        <v>12</v>
      </c>
      <c r="D47" s="1" t="s">
        <v>26</v>
      </c>
      <c r="E47" s="23">
        <v>18989021.420000002</v>
      </c>
      <c r="F47" s="28">
        <v>2030</v>
      </c>
      <c r="G47" s="20">
        <v>0</v>
      </c>
      <c r="H47" s="23">
        <v>0</v>
      </c>
      <c r="I47" s="20">
        <v>0</v>
      </c>
      <c r="J47" s="20">
        <v>0</v>
      </c>
      <c r="K47" s="19"/>
    </row>
    <row r="48" spans="2:11" ht="14.25" customHeight="1">
      <c r="B48" s="12" t="s">
        <v>13</v>
      </c>
      <c r="C48" s="13"/>
      <c r="D48" s="1"/>
      <c r="E48" s="18">
        <f>SUM(E49:E50)</f>
        <v>11662417.775</v>
      </c>
      <c r="F48" s="26"/>
      <c r="G48" s="15">
        <f t="shared" ref="G48:J48" si="3">SUM(G49:G50)</f>
        <v>0</v>
      </c>
      <c r="H48" s="18">
        <f t="shared" si="3"/>
        <v>0</v>
      </c>
      <c r="I48" s="18">
        <f t="shared" si="3"/>
        <v>0</v>
      </c>
      <c r="J48" s="18">
        <f t="shared" si="3"/>
        <v>0</v>
      </c>
      <c r="K48" s="19"/>
    </row>
    <row r="49" spans="2:11" ht="13.5" customHeight="1">
      <c r="B49" s="12"/>
      <c r="C49" s="13" t="s">
        <v>14</v>
      </c>
      <c r="D49" s="1" t="s">
        <v>26</v>
      </c>
      <c r="E49" s="23">
        <v>806529.39500000002</v>
      </c>
      <c r="F49" s="28">
        <v>2030</v>
      </c>
      <c r="G49" s="20">
        <v>0</v>
      </c>
      <c r="H49" s="23">
        <v>0</v>
      </c>
      <c r="I49" s="20">
        <v>0</v>
      </c>
      <c r="J49" s="20">
        <v>0</v>
      </c>
      <c r="K49" s="19"/>
    </row>
    <row r="50" spans="2:11" ht="13.5" customHeight="1">
      <c r="B50" s="12"/>
      <c r="C50" s="13" t="s">
        <v>15</v>
      </c>
      <c r="D50" s="1" t="s">
        <v>26</v>
      </c>
      <c r="E50" s="23">
        <v>10855888.380000001</v>
      </c>
      <c r="F50" s="28">
        <v>2030</v>
      </c>
      <c r="G50" s="20">
        <v>0</v>
      </c>
      <c r="H50" s="23">
        <v>0</v>
      </c>
      <c r="I50" s="20">
        <v>0</v>
      </c>
      <c r="J50" s="20">
        <v>0</v>
      </c>
      <c r="K50" s="19"/>
    </row>
    <row r="51" spans="2:11" ht="13.5" customHeight="1">
      <c r="B51" s="12" t="s">
        <v>56</v>
      </c>
      <c r="C51" s="13"/>
      <c r="D51" s="1" t="s">
        <v>55</v>
      </c>
      <c r="E51" s="23">
        <v>9476620.5182857607</v>
      </c>
      <c r="F51" s="28">
        <v>2026</v>
      </c>
      <c r="G51" s="20">
        <v>0</v>
      </c>
      <c r="H51" s="23">
        <v>2465006.59767</v>
      </c>
      <c r="I51" s="20">
        <v>68540.694390000004</v>
      </c>
      <c r="J51" s="20">
        <v>0</v>
      </c>
      <c r="K51" s="19"/>
    </row>
    <row r="52" spans="2:11" ht="13.5" customHeight="1">
      <c r="B52" s="12" t="s">
        <v>57</v>
      </c>
      <c r="C52" s="13"/>
      <c r="D52" s="1" t="s">
        <v>55</v>
      </c>
      <c r="E52" s="23">
        <v>6504968.143681719</v>
      </c>
      <c r="F52" s="28">
        <v>2030</v>
      </c>
      <c r="G52" s="20">
        <v>0</v>
      </c>
      <c r="H52" s="23">
        <v>596128.57441</v>
      </c>
      <c r="I52" s="20">
        <v>77477.667690000002</v>
      </c>
      <c r="J52" s="20">
        <v>0</v>
      </c>
      <c r="K52" s="19"/>
    </row>
    <row r="53" spans="2:11" ht="13.5" customHeight="1">
      <c r="B53" s="12" t="s">
        <v>58</v>
      </c>
      <c r="C53" s="13"/>
      <c r="D53" s="1" t="s">
        <v>55</v>
      </c>
      <c r="E53" s="23">
        <v>54423598.063362196</v>
      </c>
      <c r="F53" s="28">
        <v>2030</v>
      </c>
      <c r="G53" s="20">
        <v>0</v>
      </c>
      <c r="H53" s="23">
        <v>5157452.8473900007</v>
      </c>
      <c r="I53" s="20">
        <v>503236.31208</v>
      </c>
      <c r="J53" s="20">
        <v>0</v>
      </c>
      <c r="K53" s="19"/>
    </row>
    <row r="54" spans="2:11" ht="13.5" customHeight="1">
      <c r="B54" s="12" t="s">
        <v>72</v>
      </c>
      <c r="C54" s="13"/>
      <c r="D54" s="1" t="s">
        <v>55</v>
      </c>
      <c r="E54" s="23">
        <v>56592459.673011579</v>
      </c>
      <c r="F54" s="28">
        <v>2031</v>
      </c>
      <c r="G54" s="20">
        <v>0</v>
      </c>
      <c r="H54" s="23">
        <v>4919441.2597399997</v>
      </c>
      <c r="I54" s="20">
        <v>642059.84323</v>
      </c>
      <c r="J54" s="20">
        <v>0</v>
      </c>
      <c r="K54" s="19"/>
    </row>
    <row r="55" spans="2:11" ht="13.5" customHeight="1">
      <c r="B55" s="12" t="s">
        <v>73</v>
      </c>
      <c r="C55" s="13"/>
      <c r="D55" s="1" t="s">
        <v>74</v>
      </c>
      <c r="E55" s="23">
        <v>52549627.488322303</v>
      </c>
      <c r="F55" s="28">
        <v>2043</v>
      </c>
      <c r="G55" s="20">
        <v>0</v>
      </c>
      <c r="H55" s="23">
        <v>1407849.0525799999</v>
      </c>
      <c r="I55" s="20">
        <v>793479.51302999991</v>
      </c>
      <c r="J55" s="20">
        <v>0</v>
      </c>
      <c r="K55" s="19"/>
    </row>
    <row r="56" spans="2:11" ht="13.5" customHeight="1" thickBot="1">
      <c r="B56" s="12" t="s">
        <v>86</v>
      </c>
      <c r="C56" s="13"/>
      <c r="D56" s="30" t="s">
        <v>74</v>
      </c>
      <c r="E56" s="23">
        <v>8000176.384409735</v>
      </c>
      <c r="F56" s="28">
        <v>2042</v>
      </c>
      <c r="G56" s="20">
        <v>3068610.7627600003</v>
      </c>
      <c r="H56" s="23">
        <v>0</v>
      </c>
      <c r="I56" s="20">
        <v>92724.305989999993</v>
      </c>
      <c r="J56" s="20">
        <v>0</v>
      </c>
      <c r="K56" s="19"/>
    </row>
    <row r="57" spans="2:11" ht="13.8" thickBot="1">
      <c r="B57" s="84" t="s">
        <v>20</v>
      </c>
      <c r="C57" s="85"/>
      <c r="D57" s="30"/>
      <c r="E57" s="11">
        <v>0</v>
      </c>
      <c r="F57" s="24"/>
      <c r="G57" s="11">
        <v>0</v>
      </c>
      <c r="H57" s="25">
        <v>0</v>
      </c>
      <c r="I57" s="11">
        <v>0</v>
      </c>
      <c r="J57" s="11">
        <v>0</v>
      </c>
    </row>
    <row r="58" spans="2:11" ht="13.8" thickBot="1">
      <c r="B58" s="84" t="s">
        <v>43</v>
      </c>
      <c r="C58" s="85"/>
      <c r="D58" s="10"/>
      <c r="E58" s="11">
        <v>0</v>
      </c>
      <c r="F58" s="24"/>
      <c r="G58" s="11">
        <v>0</v>
      </c>
      <c r="H58" s="25">
        <v>0</v>
      </c>
      <c r="I58" s="11">
        <v>0</v>
      </c>
      <c r="J58" s="11">
        <v>0</v>
      </c>
    </row>
    <row r="59" spans="2:11" ht="13.8" thickBot="1">
      <c r="B59" s="84" t="s">
        <v>16</v>
      </c>
      <c r="C59" s="85"/>
      <c r="D59" s="10"/>
      <c r="E59" s="11">
        <f>E60+E62+E63</f>
        <v>67147752.736650005</v>
      </c>
      <c r="F59" s="24"/>
      <c r="G59" s="11">
        <f>G60+G62+G63</f>
        <v>0</v>
      </c>
      <c r="H59" s="25">
        <f>H60+H62+H63</f>
        <v>4824436.3688900005</v>
      </c>
      <c r="I59" s="11">
        <f>I60+I62+I63</f>
        <v>1924015.7557300001</v>
      </c>
      <c r="J59" s="11">
        <f>J60+J62+J63</f>
        <v>0</v>
      </c>
    </row>
    <row r="60" spans="2:11" ht="13.5" customHeight="1">
      <c r="B60" s="12" t="s">
        <v>41</v>
      </c>
      <c r="C60" s="13"/>
      <c r="D60" s="1"/>
      <c r="E60" s="15">
        <f>SUM(E61:E61)</f>
        <v>67147752.736650005</v>
      </c>
      <c r="F60" s="16"/>
      <c r="G60" s="15">
        <f>SUM(G61:G61)</f>
        <v>0</v>
      </c>
      <c r="H60" s="18">
        <f>SUM(H61:H61)</f>
        <v>4824436.3688900005</v>
      </c>
      <c r="I60" s="15">
        <f>SUM(I61:I61)</f>
        <v>1924015.7557300001</v>
      </c>
      <c r="J60" s="15">
        <f>SUM(J61:J61)</f>
        <v>0</v>
      </c>
      <c r="K60" s="19"/>
    </row>
    <row r="61" spans="2:11" ht="13.5" customHeight="1">
      <c r="B61" s="12"/>
      <c r="C61" s="13" t="s">
        <v>17</v>
      </c>
      <c r="D61" s="1" t="s">
        <v>26</v>
      </c>
      <c r="E61" s="20">
        <v>67147752.736650005</v>
      </c>
      <c r="F61" s="21">
        <v>2031</v>
      </c>
      <c r="G61" s="20">
        <v>0</v>
      </c>
      <c r="H61" s="23">
        <v>4824436.3688900005</v>
      </c>
      <c r="I61" s="20">
        <v>1924015.7557300001</v>
      </c>
      <c r="J61" s="20">
        <v>0</v>
      </c>
      <c r="K61" s="19"/>
    </row>
    <row r="62" spans="2:11" ht="13.5" customHeight="1">
      <c r="B62" s="12" t="s">
        <v>42</v>
      </c>
      <c r="C62" s="13"/>
      <c r="D62" s="1"/>
      <c r="E62" s="15">
        <v>0</v>
      </c>
      <c r="F62" s="26"/>
      <c r="G62" s="15">
        <v>0</v>
      </c>
      <c r="H62" s="26">
        <v>0</v>
      </c>
      <c r="I62" s="15">
        <v>0</v>
      </c>
      <c r="J62" s="15">
        <v>0</v>
      </c>
      <c r="K62" s="19"/>
    </row>
    <row r="63" spans="2:11" ht="13.5" customHeight="1" thickBot="1">
      <c r="B63" s="12" t="s">
        <v>20</v>
      </c>
      <c r="C63" s="13"/>
      <c r="D63" s="1"/>
      <c r="E63" s="20">
        <v>0</v>
      </c>
      <c r="F63" s="22">
        <v>0</v>
      </c>
      <c r="G63" s="20">
        <v>0</v>
      </c>
      <c r="H63" s="23">
        <v>0</v>
      </c>
      <c r="I63" s="20">
        <v>0</v>
      </c>
      <c r="J63" s="20">
        <v>0</v>
      </c>
      <c r="K63" s="19"/>
    </row>
    <row r="64" spans="2:11" ht="13.8" thickBot="1">
      <c r="B64" s="84" t="s">
        <v>18</v>
      </c>
      <c r="C64" s="85"/>
      <c r="D64" s="10"/>
      <c r="E64" s="11">
        <f>E65</f>
        <v>898.63138579221913</v>
      </c>
      <c r="F64" s="24"/>
      <c r="G64" s="11">
        <f t="shared" ref="G64:J64" si="4">G65</f>
        <v>0</v>
      </c>
      <c r="H64" s="25">
        <f t="shared" si="4"/>
        <v>0</v>
      </c>
      <c r="I64" s="11">
        <f t="shared" si="4"/>
        <v>0</v>
      </c>
      <c r="J64" s="11">
        <f t="shared" si="4"/>
        <v>0</v>
      </c>
    </row>
    <row r="65" spans="2:11" ht="13.5" customHeight="1" thickBot="1">
      <c r="B65" s="12"/>
      <c r="C65" s="13" t="s">
        <v>19</v>
      </c>
      <c r="D65" s="1" t="s">
        <v>7</v>
      </c>
      <c r="E65" s="20">
        <v>898.63138579221913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9"/>
    </row>
    <row r="66" spans="2:11" ht="13.8" thickBot="1">
      <c r="B66" s="84" t="s">
        <v>29</v>
      </c>
      <c r="C66" s="85"/>
      <c r="D66" s="14"/>
      <c r="E66" s="11">
        <f>E67+E73</f>
        <v>1726513742.2234516</v>
      </c>
      <c r="F66" s="24"/>
      <c r="G66" s="11">
        <f>SUM(G67,G73)</f>
        <v>0</v>
      </c>
      <c r="H66" s="25">
        <f>SUM(H67,H73)</f>
        <v>163875571.10620001</v>
      </c>
      <c r="I66" s="11">
        <f>SUM(I67,I73)</f>
        <v>61223214.446946666</v>
      </c>
      <c r="J66" s="11">
        <f>SUM(J67,J73)</f>
        <v>42823.913668922003</v>
      </c>
    </row>
    <row r="67" spans="2:11" ht="12.75" customHeight="1">
      <c r="B67" s="12" t="s">
        <v>30</v>
      </c>
      <c r="C67" s="13"/>
      <c r="D67" s="14"/>
      <c r="E67" s="18">
        <f>E68+E72</f>
        <v>409831786.12429225</v>
      </c>
      <c r="F67" s="17"/>
      <c r="G67" s="33">
        <f>G68+G72</f>
        <v>0</v>
      </c>
      <c r="H67" s="18">
        <f>H68+H72</f>
        <v>20871093.75</v>
      </c>
      <c r="I67" s="15">
        <f>I68+I72</f>
        <v>13907993.349792199</v>
      </c>
      <c r="J67" s="15">
        <f>J68+J72</f>
        <v>42095.765918921999</v>
      </c>
      <c r="K67" s="19"/>
    </row>
    <row r="68" spans="2:11" ht="12.75" customHeight="1">
      <c r="B68" s="12" t="s">
        <v>31</v>
      </c>
      <c r="C68" s="13"/>
      <c r="D68" s="1"/>
      <c r="E68" s="18">
        <f>SUM(E69:E71)</f>
        <v>409831786.12429225</v>
      </c>
      <c r="F68" s="15"/>
      <c r="G68" s="18">
        <f t="shared" ref="G68:J68" si="5">SUM(G69:G71)</f>
        <v>0</v>
      </c>
      <c r="H68" s="18">
        <f t="shared" si="5"/>
        <v>20871093.75</v>
      </c>
      <c r="I68" s="18">
        <f t="shared" si="5"/>
        <v>13907993.349792199</v>
      </c>
      <c r="J68" s="18">
        <f t="shared" si="5"/>
        <v>42095.765918921999</v>
      </c>
      <c r="K68" s="19"/>
    </row>
    <row r="69" spans="2:11" ht="12.75" customHeight="1">
      <c r="B69" s="12"/>
      <c r="C69" s="13" t="s">
        <v>47</v>
      </c>
      <c r="D69" s="1" t="s">
        <v>26</v>
      </c>
      <c r="E69" s="23">
        <v>67781250</v>
      </c>
      <c r="F69" s="21">
        <v>2026</v>
      </c>
      <c r="G69" s="23">
        <v>0</v>
      </c>
      <c r="H69" s="23">
        <v>20871093.75</v>
      </c>
      <c r="I69" s="20">
        <v>2777330.5635221992</v>
      </c>
      <c r="J69" s="20">
        <v>42095.765918921999</v>
      </c>
      <c r="K69" s="19"/>
    </row>
    <row r="70" spans="2:11" ht="12.75" customHeight="1">
      <c r="B70" s="12"/>
      <c r="C70" s="13" t="s">
        <v>87</v>
      </c>
      <c r="D70" s="1" t="s">
        <v>7</v>
      </c>
      <c r="E70" s="23">
        <v>197152074.72888833</v>
      </c>
      <c r="F70" s="21">
        <v>2027</v>
      </c>
      <c r="G70" s="23">
        <v>0</v>
      </c>
      <c r="H70" s="23">
        <v>0</v>
      </c>
      <c r="I70" s="20">
        <v>4267562.37873</v>
      </c>
      <c r="J70" s="20">
        <v>0</v>
      </c>
      <c r="K70" s="19"/>
    </row>
    <row r="71" spans="2:11" ht="12.75" customHeight="1">
      <c r="B71" s="12"/>
      <c r="C71" s="13" t="s">
        <v>88</v>
      </c>
      <c r="D71" s="1" t="s">
        <v>7</v>
      </c>
      <c r="E71" s="23">
        <v>144898461.39540389</v>
      </c>
      <c r="F71" s="21">
        <v>2027</v>
      </c>
      <c r="G71" s="23">
        <v>0</v>
      </c>
      <c r="H71" s="23">
        <v>0</v>
      </c>
      <c r="I71" s="20">
        <v>6863100.40754</v>
      </c>
      <c r="J71" s="20">
        <v>0</v>
      </c>
      <c r="K71" s="19"/>
    </row>
    <row r="72" spans="2:11" ht="12.75" customHeight="1">
      <c r="B72" s="12" t="s">
        <v>32</v>
      </c>
      <c r="C72" s="13"/>
      <c r="D72" s="1"/>
      <c r="E72" s="18">
        <v>0</v>
      </c>
      <c r="F72" s="15"/>
      <c r="G72" s="18">
        <v>0</v>
      </c>
      <c r="H72" s="18">
        <v>0</v>
      </c>
      <c r="I72" s="15">
        <v>0</v>
      </c>
      <c r="J72" s="15">
        <v>0</v>
      </c>
      <c r="K72" s="19"/>
    </row>
    <row r="73" spans="2:11" ht="12.75" customHeight="1">
      <c r="B73" s="12" t="s">
        <v>33</v>
      </c>
      <c r="C73" s="13"/>
      <c r="D73" s="1"/>
      <c r="E73" s="18">
        <f>SUM(E74:E76)</f>
        <v>1316681956.0991595</v>
      </c>
      <c r="F73" s="15"/>
      <c r="G73" s="18">
        <f>SUM(G74:G76)</f>
        <v>0</v>
      </c>
      <c r="H73" s="18">
        <f>SUM(H74:H76)</f>
        <v>143004477.35620001</v>
      </c>
      <c r="I73" s="18">
        <f>SUM(I74:I76)</f>
        <v>47315221.097154468</v>
      </c>
      <c r="J73" s="18">
        <f>SUM(J74:J76)</f>
        <v>728.14775000000009</v>
      </c>
      <c r="K73" s="19"/>
    </row>
    <row r="74" spans="2:11" ht="12.75" customHeight="1">
      <c r="B74" s="12"/>
      <c r="C74" s="13" t="s">
        <v>76</v>
      </c>
      <c r="D74" s="1" t="s">
        <v>26</v>
      </c>
      <c r="E74" s="23">
        <v>145020319.95915946</v>
      </c>
      <c r="F74" s="21">
        <v>2025</v>
      </c>
      <c r="G74" s="23">
        <v>0</v>
      </c>
      <c r="H74" s="23">
        <v>143004477.35620001</v>
      </c>
      <c r="I74" s="20">
        <v>9831557.8163144719</v>
      </c>
      <c r="J74" s="20">
        <v>43.033650000000009</v>
      </c>
      <c r="K74" s="19"/>
    </row>
    <row r="75" spans="2:11" ht="12.75" customHeight="1">
      <c r="B75" s="12"/>
      <c r="C75" s="13" t="s">
        <v>77</v>
      </c>
      <c r="D75" s="1" t="s">
        <v>26</v>
      </c>
      <c r="E75" s="23">
        <v>621909004.88999999</v>
      </c>
      <c r="F75" s="21">
        <v>2027</v>
      </c>
      <c r="G75" s="23">
        <v>0</v>
      </c>
      <c r="H75" s="23">
        <v>0</v>
      </c>
      <c r="I75" s="20">
        <v>20991654.630099997</v>
      </c>
      <c r="J75" s="20">
        <v>344.46280000000002</v>
      </c>
      <c r="K75" s="19"/>
    </row>
    <row r="76" spans="2:11" ht="12.75" customHeight="1" thickBot="1">
      <c r="B76" s="12"/>
      <c r="C76" s="13" t="s">
        <v>78</v>
      </c>
      <c r="D76" s="30" t="s">
        <v>26</v>
      </c>
      <c r="E76" s="23">
        <v>549752631.25</v>
      </c>
      <c r="F76" s="34">
        <v>2029</v>
      </c>
      <c r="G76" s="35">
        <v>0</v>
      </c>
      <c r="H76" s="23">
        <v>0</v>
      </c>
      <c r="I76" s="20">
        <v>16492008.650739999</v>
      </c>
      <c r="J76" s="20">
        <v>340.65129999999999</v>
      </c>
      <c r="K76" s="19"/>
    </row>
    <row r="77" spans="2:11" ht="13.8" thickBot="1">
      <c r="B77" s="84" t="s">
        <v>34</v>
      </c>
      <c r="C77" s="85"/>
      <c r="D77" s="30"/>
      <c r="E77" s="36"/>
      <c r="F77" s="37"/>
      <c r="G77" s="36"/>
      <c r="H77" s="37"/>
      <c r="I77" s="36"/>
      <c r="J77" s="36"/>
    </row>
    <row r="78" spans="2:11" ht="13.8" thickBot="1">
      <c r="B78" s="84" t="s">
        <v>20</v>
      </c>
      <c r="C78" s="85"/>
      <c r="D78" s="10"/>
      <c r="E78" s="20"/>
      <c r="F78" s="22"/>
      <c r="G78" s="20"/>
      <c r="H78" s="22"/>
      <c r="I78" s="20"/>
      <c r="J78" s="20"/>
    </row>
    <row r="79" spans="2:11" ht="13.8" thickBot="1">
      <c r="B79" s="84" t="s">
        <v>37</v>
      </c>
      <c r="C79" s="85"/>
      <c r="D79" s="10" t="s">
        <v>21</v>
      </c>
      <c r="E79" s="11">
        <f>E66+E64+E59+E58+E57+E44+E43+E23+E7</f>
        <v>2325734404.4627404</v>
      </c>
      <c r="F79" s="24"/>
      <c r="G79" s="11">
        <f>G66+G64+G59+G58+G57+G44+G43+G23+G7</f>
        <v>7702312.9003400002</v>
      </c>
      <c r="H79" s="25">
        <f>H66+H64+H59+H58+H57+H44+H43+H23+H7</f>
        <v>208387694.05853999</v>
      </c>
      <c r="I79" s="11">
        <f>I66+I64+I59+I58+I57+I44+I43+I23+I7</f>
        <v>74981469.519563243</v>
      </c>
      <c r="J79" s="11">
        <f>J66+J64+J59+J58+J57+J44+J43+J23+J7</f>
        <v>127714.58030234798</v>
      </c>
      <c r="K79" s="38"/>
    </row>
    <row r="80" spans="2:11" ht="13.8" thickBot="1">
      <c r="B80" s="84" t="s">
        <v>22</v>
      </c>
      <c r="C80" s="85"/>
      <c r="D80" s="10"/>
      <c r="E80" s="11"/>
      <c r="F80" s="37"/>
      <c r="G80" s="36"/>
      <c r="H80" s="39"/>
      <c r="I80" s="39"/>
      <c r="J80" s="39"/>
    </row>
    <row r="81" spans="2:11">
      <c r="B81" s="40" t="s">
        <v>23</v>
      </c>
      <c r="C81" s="41"/>
      <c r="D81" s="14" t="s">
        <v>7</v>
      </c>
      <c r="E81" s="42"/>
      <c r="F81" s="43"/>
      <c r="G81" s="42"/>
      <c r="H81" s="44"/>
      <c r="I81" s="42"/>
      <c r="J81" s="42"/>
    </row>
    <row r="82" spans="2:11">
      <c r="B82" s="45" t="s">
        <v>10</v>
      </c>
      <c r="C82" s="46"/>
      <c r="D82" s="1" t="s">
        <v>7</v>
      </c>
      <c r="E82" s="47"/>
      <c r="F82" s="48"/>
      <c r="G82" s="47"/>
      <c r="H82" s="49"/>
      <c r="I82" s="47"/>
      <c r="J82" s="47"/>
      <c r="K82" s="19"/>
    </row>
    <row r="83" spans="2:11">
      <c r="B83" s="45" t="s">
        <v>24</v>
      </c>
      <c r="C83" s="46"/>
      <c r="D83" s="1" t="s">
        <v>7</v>
      </c>
      <c r="E83" s="47"/>
      <c r="F83" s="48"/>
      <c r="G83" s="47"/>
      <c r="H83" s="49"/>
      <c r="I83" s="47"/>
      <c r="J83" s="47"/>
      <c r="K83" s="50"/>
    </row>
    <row r="84" spans="2:11" ht="13.8" thickBot="1">
      <c r="B84" s="51" t="s">
        <v>20</v>
      </c>
      <c r="C84" s="52"/>
      <c r="D84" s="30" t="s">
        <v>7</v>
      </c>
      <c r="E84" s="53"/>
      <c r="F84" s="54"/>
      <c r="G84" s="53"/>
      <c r="H84" s="55"/>
      <c r="I84" s="53"/>
      <c r="J84" s="53"/>
      <c r="K84" s="5"/>
    </row>
    <row r="85" spans="2:11" ht="12.75" customHeight="1">
      <c r="B85" s="13"/>
      <c r="C85" s="13"/>
      <c r="D85" s="56"/>
      <c r="E85" s="5"/>
      <c r="F85" s="5"/>
      <c r="G85" s="5"/>
      <c r="H85" s="5"/>
      <c r="I85" s="5"/>
      <c r="J85" s="5"/>
      <c r="K85" s="57"/>
    </row>
    <row r="86" spans="2:11" ht="12.75" customHeight="1">
      <c r="B86" s="2" t="s">
        <v>82</v>
      </c>
      <c r="C86" s="13"/>
      <c r="D86" s="58"/>
      <c r="E86" s="19"/>
      <c r="F86" s="19"/>
      <c r="G86" s="19"/>
      <c r="H86" s="19"/>
      <c r="I86" s="19"/>
      <c r="J86" s="19"/>
    </row>
    <row r="87" spans="2:11" ht="12.75" customHeight="1">
      <c r="B87" s="59" t="s">
        <v>91</v>
      </c>
      <c r="E87" s="2"/>
      <c r="F87" s="2"/>
      <c r="G87" s="2"/>
    </row>
    <row r="88" spans="2:11" ht="12.75" customHeight="1">
      <c r="B88" s="2" t="s">
        <v>46</v>
      </c>
      <c r="C88" s="59"/>
      <c r="D88" s="60"/>
      <c r="E88" s="61"/>
      <c r="F88" s="61"/>
      <c r="G88" s="61"/>
      <c r="H88" s="61"/>
      <c r="I88" s="61"/>
      <c r="J88" s="61"/>
    </row>
    <row r="89" spans="2:11" ht="12.75" customHeight="1">
      <c r="B89" s="59" t="s">
        <v>92</v>
      </c>
      <c r="C89" s="59"/>
      <c r="D89" s="62"/>
      <c r="E89" s="62"/>
      <c r="F89" s="62"/>
      <c r="G89" s="62"/>
      <c r="H89" s="62"/>
      <c r="I89" s="63"/>
      <c r="J89" s="62"/>
      <c r="K89" s="64"/>
    </row>
    <row r="90" spans="2:11">
      <c r="C90" s="2" t="s">
        <v>93</v>
      </c>
      <c r="D90" s="64"/>
      <c r="E90" s="65"/>
      <c r="F90" s="65"/>
      <c r="G90" s="65"/>
      <c r="H90" s="66"/>
      <c r="I90" s="66"/>
      <c r="J90" s="66"/>
      <c r="K90" s="67"/>
    </row>
    <row r="91" spans="2:11">
      <c r="B91" s="68"/>
      <c r="D91" s="64"/>
      <c r="E91" s="66"/>
      <c r="F91" s="66"/>
      <c r="G91" s="66"/>
      <c r="H91" s="66"/>
      <c r="I91" s="69"/>
      <c r="J91" s="69"/>
      <c r="K91" s="70"/>
    </row>
    <row r="92" spans="2:11">
      <c r="B92" s="68"/>
      <c r="E92" s="71"/>
      <c r="F92" s="71"/>
      <c r="G92" s="71"/>
      <c r="H92" s="71"/>
      <c r="I92" s="71"/>
      <c r="J92" s="72"/>
      <c r="K92" s="64"/>
    </row>
    <row r="93" spans="2:11">
      <c r="E93" s="73"/>
      <c r="F93" s="73"/>
      <c r="G93" s="73"/>
      <c r="H93" s="71"/>
      <c r="I93" s="74"/>
      <c r="J93" s="75"/>
      <c r="K93" s="64"/>
    </row>
    <row r="94" spans="2:11">
      <c r="E94" s="76"/>
      <c r="F94" s="76"/>
      <c r="G94" s="76"/>
      <c r="H94" s="76"/>
      <c r="I94" s="76"/>
      <c r="J94" s="76"/>
      <c r="K94" s="64"/>
    </row>
    <row r="95" spans="2:11">
      <c r="E95" s="76"/>
      <c r="F95" s="76"/>
      <c r="G95" s="76"/>
      <c r="H95" s="77"/>
      <c r="I95" s="78"/>
      <c r="J95" s="79"/>
      <c r="K95" s="64"/>
    </row>
    <row r="96" spans="2:11">
      <c r="E96" s="77"/>
      <c r="F96" s="77"/>
      <c r="G96" s="77"/>
      <c r="H96" s="80"/>
      <c r="I96" s="77"/>
      <c r="J96" s="81"/>
      <c r="K96" s="74"/>
    </row>
    <row r="97" spans="5:11">
      <c r="E97" s="82"/>
      <c r="K97" s="74"/>
    </row>
    <row r="99" spans="5:11">
      <c r="E99" s="6"/>
      <c r="F99" s="6"/>
      <c r="G99" s="6"/>
    </row>
  </sheetData>
  <mergeCells count="22">
    <mergeCell ref="B43:C43"/>
    <mergeCell ref="B66:C66"/>
    <mergeCell ref="B80:C80"/>
    <mergeCell ref="B77:C77"/>
    <mergeCell ref="B78:C78"/>
    <mergeCell ref="B79:C79"/>
    <mergeCell ref="B44:C44"/>
    <mergeCell ref="B64:C64"/>
    <mergeCell ref="B59:C59"/>
    <mergeCell ref="B58:C58"/>
    <mergeCell ref="B57:C57"/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2025-09-26T17:57:44Z</dcterms:modified>
</cp:coreProperties>
</file>